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kas\Desktop\MAX\Jan-23\"/>
    </mc:Choice>
  </mc:AlternateContent>
  <bookViews>
    <workbookView xWindow="0" yWindow="0" windowWidth="20490" windowHeight="7650"/>
  </bookViews>
  <sheets>
    <sheet name="PROJECT" sheetId="3" r:id="rId1"/>
  </sheets>
  <definedNames>
    <definedName name="_xlnm._FilterDatabase" localSheetId="0" hidden="1">PROJECT!$A$10:$BK$10</definedName>
    <definedName name="_xlnm.Print_Area" localSheetId="0">PROJECT!$A$1:$BK$23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12" i="3" l="1"/>
  <c r="BG11" i="3" l="1"/>
  <c r="BJ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BH21" i="3"/>
  <c r="BG21" i="3"/>
  <c r="BF21" i="3"/>
  <c r="BE21" i="3"/>
  <c r="BD21" i="3"/>
  <c r="BC21" i="3"/>
  <c r="BB21" i="3"/>
  <c r="BA21" i="3"/>
  <c r="AZ21" i="3"/>
  <c r="AY21" i="3"/>
  <c r="AX21" i="3"/>
  <c r="AW21" i="3"/>
  <c r="BH20" i="3"/>
  <c r="BG20" i="3"/>
  <c r="BF20" i="3"/>
  <c r="BE20" i="3"/>
  <c r="BD20" i="3"/>
  <c r="BC20" i="3"/>
  <c r="BB20" i="3"/>
  <c r="BA20" i="3"/>
  <c r="AZ20" i="3"/>
  <c r="AY20" i="3"/>
  <c r="AX20" i="3"/>
  <c r="AW20" i="3"/>
  <c r="BH19" i="3"/>
  <c r="BG19" i="3"/>
  <c r="BF19" i="3"/>
  <c r="BE19" i="3"/>
  <c r="BD19" i="3"/>
  <c r="BC19" i="3"/>
  <c r="BB19" i="3"/>
  <c r="BA19" i="3"/>
  <c r="AZ19" i="3"/>
  <c r="AY19" i="3"/>
  <c r="AX19" i="3"/>
  <c r="AW19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BH12" i="3"/>
  <c r="BG12" i="3"/>
  <c r="BF12" i="3"/>
  <c r="BD12" i="3"/>
  <c r="BC12" i="3"/>
  <c r="BB12" i="3"/>
  <c r="BA12" i="3"/>
  <c r="AZ12" i="3"/>
  <c r="AY12" i="3"/>
  <c r="AX12" i="3"/>
  <c r="AW12" i="3"/>
  <c r="BH11" i="3"/>
  <c r="BF11" i="3"/>
  <c r="BE11" i="3"/>
  <c r="BD11" i="3"/>
  <c r="BC11" i="3"/>
  <c r="BB11" i="3"/>
  <c r="BA11" i="3"/>
  <c r="AZ11" i="3"/>
  <c r="AY11" i="3"/>
  <c r="AX11" i="3"/>
  <c r="AW11" i="3"/>
  <c r="BA10" i="3" l="1"/>
  <c r="BI12" i="3"/>
  <c r="BI15" i="3"/>
  <c r="BI16" i="3"/>
  <c r="BI19" i="3"/>
  <c r="BI20" i="3"/>
  <c r="AZ10" i="3"/>
  <c r="BD10" i="3"/>
  <c r="BI13" i="3"/>
  <c r="BI14" i="3"/>
  <c r="BI17" i="3"/>
  <c r="BI18" i="3"/>
  <c r="BI21" i="3"/>
  <c r="BI22" i="3"/>
  <c r="BB10" i="3"/>
  <c r="BI11" i="3"/>
  <c r="BI23" i="3" s="1"/>
  <c r="BE10" i="3"/>
  <c r="AX10" i="3"/>
  <c r="BF10" i="3"/>
  <c r="AY10" i="3"/>
  <c r="BC10" i="3"/>
  <c r="AW10" i="3"/>
  <c r="BG10" i="3"/>
  <c r="BH10" i="3"/>
  <c r="BK20" i="3" l="1"/>
  <c r="BK16" i="3"/>
  <c r="BK12" i="3"/>
  <c r="BK21" i="3"/>
  <c r="BK17" i="3"/>
  <c r="BK13" i="3"/>
  <c r="BK11" i="3"/>
  <c r="BK23" i="3" s="1"/>
  <c r="BK22" i="3"/>
  <c r="BK18" i="3"/>
  <c r="BK14" i="3"/>
  <c r="BK19" i="3"/>
  <c r="BK15" i="3"/>
  <c r="BI10" i="3"/>
  <c r="BK10" i="3" l="1"/>
  <c r="BJ12" i="3"/>
  <c r="BJ13" i="3"/>
  <c r="BJ14" i="3"/>
  <c r="BJ15" i="3"/>
  <c r="BJ16" i="3"/>
  <c r="BJ17" i="3"/>
  <c r="BJ18" i="3"/>
  <c r="BJ19" i="3"/>
  <c r="BJ20" i="3"/>
  <c r="BJ21" i="3"/>
  <c r="BJ11" i="3" l="1"/>
  <c r="BJ23" i="3" s="1"/>
  <c r="BJ10" i="3" l="1"/>
</calcChain>
</file>

<file path=xl/sharedStrings.xml><?xml version="1.0" encoding="utf-8"?>
<sst xmlns="http://schemas.openxmlformats.org/spreadsheetml/2006/main" count="502" uniqueCount="78">
  <si>
    <t>Off Day</t>
  </si>
  <si>
    <t xml:space="preserve">GENEral </t>
  </si>
  <si>
    <t>C/o</t>
  </si>
  <si>
    <t>Mor+EvE.</t>
  </si>
  <si>
    <t>Mor+Night</t>
  </si>
  <si>
    <t>Eve+Night</t>
  </si>
  <si>
    <t>Night+Mor</t>
  </si>
  <si>
    <t>P/O</t>
  </si>
  <si>
    <t>DD/O</t>
  </si>
  <si>
    <t>Off</t>
  </si>
  <si>
    <t xml:space="preserve">AbsENts </t>
  </si>
  <si>
    <t>Paid Days</t>
  </si>
  <si>
    <t>O</t>
  </si>
  <si>
    <t>A</t>
  </si>
  <si>
    <t>DEEPAK</t>
  </si>
  <si>
    <t>OM PRAKASH</t>
  </si>
  <si>
    <t>EMP ID</t>
  </si>
  <si>
    <t>Designation</t>
  </si>
  <si>
    <t>S.No</t>
  </si>
  <si>
    <t>P/GH</t>
  </si>
  <si>
    <t>GH</t>
  </si>
  <si>
    <t>MON</t>
  </si>
  <si>
    <t>SUN</t>
  </si>
  <si>
    <t>TUE</t>
  </si>
  <si>
    <t>SAT</t>
  </si>
  <si>
    <t>THU</t>
  </si>
  <si>
    <t>WED</t>
  </si>
  <si>
    <t>FRI</t>
  </si>
  <si>
    <t>Name As per Master</t>
  </si>
  <si>
    <t>FATHER / HUSBAND NAME</t>
  </si>
  <si>
    <t>GULAB</t>
  </si>
  <si>
    <t>Minimum Wages</t>
  </si>
  <si>
    <t>Off Days for Salary Sheet</t>
  </si>
  <si>
    <t xml:space="preserve">Total present for Billing </t>
  </si>
  <si>
    <t>M006</t>
  </si>
  <si>
    <t>M015</t>
  </si>
  <si>
    <t>DINESH</t>
  </si>
  <si>
    <t>M018</t>
  </si>
  <si>
    <t>M020</t>
  </si>
  <si>
    <t>SACHIN</t>
  </si>
  <si>
    <t>M021</t>
  </si>
  <si>
    <t>M060</t>
  </si>
  <si>
    <t>M083</t>
  </si>
  <si>
    <t>SUNIL</t>
  </si>
  <si>
    <t>AMAN</t>
  </si>
  <si>
    <t>M094</t>
  </si>
  <si>
    <t>G</t>
  </si>
  <si>
    <t>VIRENDER</t>
  </si>
  <si>
    <t>H.K</t>
  </si>
  <si>
    <r>
      <rPr>
        <b/>
        <sz val="18"/>
        <color theme="1"/>
        <rFont val="Calibri"/>
        <family val="2"/>
        <scheme val="minor"/>
      </rPr>
      <t>PROJECT WORK</t>
    </r>
    <r>
      <rPr>
        <sz val="11"/>
        <color theme="1"/>
        <rFont val="Calibri"/>
        <family val="2"/>
        <scheme val="minor"/>
      </rPr>
      <t xml:space="preserve"> </t>
    </r>
  </si>
  <si>
    <t>TOTAL</t>
  </si>
  <si>
    <t>MANISH</t>
  </si>
  <si>
    <t>ROHIT</t>
  </si>
  <si>
    <t>SARJU</t>
  </si>
  <si>
    <t>M099</t>
  </si>
  <si>
    <t>M0101</t>
  </si>
  <si>
    <t>ARUN</t>
  </si>
  <si>
    <t>VIPIN</t>
  </si>
  <si>
    <t>M098</t>
  </si>
  <si>
    <t>M0100</t>
  </si>
  <si>
    <t>G/GH</t>
  </si>
  <si>
    <r>
      <rPr>
        <b/>
        <sz val="10"/>
        <rFont val="Times New Roman"/>
        <family val="1"/>
      </rPr>
      <t xml:space="preserve">    </t>
    </r>
    <r>
      <rPr>
        <b/>
        <u/>
        <sz val="10"/>
        <rFont val="Times New Roman"/>
        <family val="1"/>
      </rPr>
      <t>FORM XVI</t>
    </r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</si>
  <si>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>(See Rule 78(1)(a)(i)</t>
    </r>
  </si>
  <si>
    <t xml:space="preserve">Name and Address of Contractor : </t>
  </si>
  <si>
    <t>PLUS 360 FAHRENHEIT SOLUTIONS PVT. LTD, B-48, SECOND FLOOR, NARAINA INDUSTRIAL AREA, PHASE-II,NEW DELHI,110028</t>
  </si>
  <si>
    <t xml:space="preserve">Nature and location of work :-   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</si>
  <si>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Muster Roll for the Month of JAN'2023</t>
    </r>
  </si>
  <si>
    <t>RAJESH KUMAR</t>
  </si>
  <si>
    <t>SANTOSH GUPTA</t>
  </si>
  <si>
    <t>RAJ KUMAR</t>
  </si>
  <si>
    <t>SUGRIV CHAUHAN</t>
  </si>
  <si>
    <t>MUNNILAL PATEL</t>
  </si>
  <si>
    <t xml:space="preserve">SATISH </t>
  </si>
  <si>
    <t>GANGA RAM</t>
  </si>
  <si>
    <t>RAM BALK</t>
  </si>
  <si>
    <t>RAMCHANDER CHAUHAN</t>
  </si>
  <si>
    <t>MD ISLAM</t>
  </si>
  <si>
    <t>CHOL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</si>
</sst>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11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3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164" fontId="1" fillId="3" borderId="1" xfId="0" applyNumberFormat="1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0" fontId="0" fillId="0" borderId="1" xfId="0" applyBorder="1"/>
    <xf numFmtId="1" fontId="3" fillId="5" borderId="1" xfId="0" applyNumberFormat="1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 textRotation="90" wrapText="1"/>
    </xf>
    <xf numFmtId="1" fontId="0" fillId="0" borderId="1" xfId="0" applyNumberFormat="1" applyBorder="1" applyAlignment="1">
      <alignment horizontal="center"/>
    </xf>
    <xf numFmtId="15" fontId="1" fillId="7" borderId="1" xfId="0" applyNumberFormat="1" applyFont="1" applyFill="1" applyBorder="1" applyAlignment="1">
      <alignment horizontal="center" vertical="center" textRotation="90"/>
    </xf>
    <xf numFmtId="0" fontId="4" fillId="5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/>
    </xf>
    <xf numFmtId="0" fontId="9" fillId="0" borderId="1" xfId="2" applyFont="1" applyBorder="1" applyAlignment="1">
      <alignment vertical="center"/>
    </xf>
    <xf numFmtId="0" fontId="0" fillId="0" borderId="0" xfId="0" applyAlignment="1">
      <alignment horizontal="left"/>
    </xf>
    <xf numFmtId="0" fontId="5" fillId="9" borderId="1" xfId="0" applyFont="1" applyFill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9" fillId="0" borderId="1" xfId="3" applyFont="1" applyFill="1" applyBorder="1" applyAlignment="1">
      <alignment horizontal="center"/>
    </xf>
  </cellXfs>
  <cellStyles count="4">
    <cellStyle name="=C:\WINNT\SYSTEM32\COMMAND.COM 2" xfId="3"/>
    <cellStyle name="Normal" xfId="0" builtinId="0"/>
    <cellStyle name="Normal 2 3 2" xfId="2"/>
    <cellStyle name="Normal 4" xfId="1"/>
  </cellStyles>
  <dxfs count="63"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5"/>
  <sheetViews>
    <sheetView tabSelected="1" topLeftCell="A10" zoomScale="110" zoomScaleNormal="110" workbookViewId="0">
      <selection activeCell="B22" sqref="B22"/>
    </sheetView>
  </sheetViews>
  <sheetFormatPr defaultRowHeight="15" x14ac:dyDescent="0.25"/>
  <cols>
    <col min="3" max="3" width="16.7109375" customWidth="1"/>
    <col min="4" max="4" width="13" customWidth="1"/>
    <col min="5" max="5" width="6.85546875" customWidth="1"/>
    <col min="6" max="6" width="6.85546875" hidden="1" customWidth="1"/>
    <col min="7" max="7" width="5" hidden="1" customWidth="1"/>
    <col min="8" max="42" width="4.140625" customWidth="1"/>
    <col min="43" max="43" width="5.7109375" bestFit="1" customWidth="1"/>
    <col min="44" max="48" width="4.140625" customWidth="1"/>
    <col min="49" max="49" width="4" bestFit="1" customWidth="1"/>
    <col min="50" max="56" width="3.28515625" hidden="1" customWidth="1"/>
    <col min="57" max="57" width="3.28515625" bestFit="1" customWidth="1"/>
    <col min="58" max="58" width="4" bestFit="1" customWidth="1"/>
    <col min="59" max="60" width="3.28515625" bestFit="1" customWidth="1"/>
    <col min="61" max="61" width="6.42578125" customWidth="1"/>
    <col min="62" max="62" width="4.85546875" customWidth="1"/>
    <col min="63" max="63" width="8.42578125" bestFit="1" customWidth="1"/>
  </cols>
  <sheetData>
    <row r="1" spans="1:63" x14ac:dyDescent="0.25">
      <c r="A1" s="7"/>
      <c r="B1" s="21" t="s">
        <v>61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</row>
    <row r="2" spans="1:63" x14ac:dyDescent="0.25">
      <c r="A2" s="7"/>
      <c r="B2" s="21" t="s">
        <v>62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x14ac:dyDescent="0.25">
      <c r="A3" s="7"/>
      <c r="B3" s="21" t="s">
        <v>66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</row>
    <row r="4" spans="1:63" x14ac:dyDescent="0.25">
      <c r="A4" s="7"/>
      <c r="B4" s="15" t="s">
        <v>63</v>
      </c>
      <c r="C4" s="15"/>
      <c r="D4" s="15"/>
      <c r="E4" s="15">
        <v>31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</row>
    <row r="5" spans="1:63" x14ac:dyDescent="0.25">
      <c r="A5" s="7"/>
      <c r="B5" s="23" t="s">
        <v>64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</row>
    <row r="6" spans="1:63" x14ac:dyDescent="0.25">
      <c r="A6" s="7"/>
      <c r="B6" s="19" t="s">
        <v>65</v>
      </c>
      <c r="C6" s="19"/>
      <c r="D6" s="19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</row>
    <row r="7" spans="1:63" x14ac:dyDescent="0.25">
      <c r="A7" s="7"/>
      <c r="B7" s="19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</row>
    <row r="8" spans="1:63" ht="24.75" customHeight="1" x14ac:dyDescent="0.35">
      <c r="A8" s="7"/>
      <c r="B8" s="7" t="s">
        <v>49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</row>
    <row r="9" spans="1:63" ht="95.25" customHeight="1" x14ac:dyDescent="0.25">
      <c r="A9" s="14" t="s">
        <v>18</v>
      </c>
      <c r="B9" s="1" t="s">
        <v>16</v>
      </c>
      <c r="C9" s="1" t="s">
        <v>28</v>
      </c>
      <c r="D9" s="17" t="s">
        <v>29</v>
      </c>
      <c r="E9" s="1" t="s">
        <v>17</v>
      </c>
      <c r="F9" s="14" t="s">
        <v>31</v>
      </c>
      <c r="G9" s="14" t="s">
        <v>0</v>
      </c>
      <c r="H9" s="11">
        <v>44917</v>
      </c>
      <c r="I9" s="11">
        <v>44918</v>
      </c>
      <c r="J9" s="11">
        <v>44919</v>
      </c>
      <c r="K9" s="11">
        <v>44920</v>
      </c>
      <c r="L9" s="11">
        <v>44921</v>
      </c>
      <c r="M9" s="11">
        <v>44922</v>
      </c>
      <c r="N9" s="11">
        <v>44923</v>
      </c>
      <c r="O9" s="11">
        <v>44924</v>
      </c>
      <c r="P9" s="11">
        <v>44925</v>
      </c>
      <c r="Q9" s="11">
        <v>44926</v>
      </c>
      <c r="R9" s="11">
        <v>44927</v>
      </c>
      <c r="S9" s="11">
        <v>44928</v>
      </c>
      <c r="T9" s="11">
        <v>44929</v>
      </c>
      <c r="U9" s="11">
        <v>44930</v>
      </c>
      <c r="V9" s="11">
        <v>44931</v>
      </c>
      <c r="W9" s="11">
        <v>44932</v>
      </c>
      <c r="X9" s="11">
        <v>44933</v>
      </c>
      <c r="Y9" s="11">
        <v>44934</v>
      </c>
      <c r="Z9" s="11">
        <v>44935</v>
      </c>
      <c r="AA9" s="11">
        <v>44936</v>
      </c>
      <c r="AB9" s="11">
        <v>44937</v>
      </c>
      <c r="AC9" s="11">
        <v>44938</v>
      </c>
      <c r="AD9" s="11">
        <v>44939</v>
      </c>
      <c r="AE9" s="11">
        <v>44940</v>
      </c>
      <c r="AF9" s="11">
        <v>44941</v>
      </c>
      <c r="AG9" s="11">
        <v>44942</v>
      </c>
      <c r="AH9" s="11">
        <v>44943</v>
      </c>
      <c r="AI9" s="11">
        <v>44944</v>
      </c>
      <c r="AJ9" s="11">
        <v>44945</v>
      </c>
      <c r="AK9" s="11">
        <v>44946</v>
      </c>
      <c r="AL9" s="11">
        <v>44947</v>
      </c>
      <c r="AM9" s="11">
        <v>44948</v>
      </c>
      <c r="AN9" s="11">
        <v>44949</v>
      </c>
      <c r="AO9" s="11">
        <v>44950</v>
      </c>
      <c r="AP9" s="11">
        <v>44951</v>
      </c>
      <c r="AQ9" s="11">
        <v>44952</v>
      </c>
      <c r="AR9" s="11">
        <v>44953</v>
      </c>
      <c r="AS9" s="11">
        <v>44954</v>
      </c>
      <c r="AT9" s="11">
        <v>44955</v>
      </c>
      <c r="AU9" s="11">
        <v>44956</v>
      </c>
      <c r="AV9" s="11">
        <v>44957</v>
      </c>
      <c r="AW9" s="2" t="s">
        <v>1</v>
      </c>
      <c r="AX9" s="2" t="s">
        <v>2</v>
      </c>
      <c r="AY9" s="2" t="s">
        <v>3</v>
      </c>
      <c r="AZ9" s="2" t="s">
        <v>4</v>
      </c>
      <c r="BA9" s="2" t="s">
        <v>5</v>
      </c>
      <c r="BB9" s="2" t="s">
        <v>6</v>
      </c>
      <c r="BC9" s="2" t="s">
        <v>7</v>
      </c>
      <c r="BD9" s="2" t="s">
        <v>8</v>
      </c>
      <c r="BE9" s="2" t="s">
        <v>9</v>
      </c>
      <c r="BF9" s="2" t="s">
        <v>10</v>
      </c>
      <c r="BG9" s="2" t="s">
        <v>19</v>
      </c>
      <c r="BH9" s="2" t="s">
        <v>20</v>
      </c>
      <c r="BI9" s="12" t="s">
        <v>33</v>
      </c>
      <c r="BJ9" s="12" t="s">
        <v>32</v>
      </c>
      <c r="BK9" s="9" t="s">
        <v>11</v>
      </c>
    </row>
    <row r="10" spans="1:63" ht="28.5" x14ac:dyDescent="0.25">
      <c r="A10" s="14"/>
      <c r="B10" s="1"/>
      <c r="C10" s="1"/>
      <c r="D10" s="17"/>
      <c r="E10" s="1"/>
      <c r="F10" s="14"/>
      <c r="G10" s="14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 t="s">
        <v>22</v>
      </c>
      <c r="S10" s="11" t="s">
        <v>21</v>
      </c>
      <c r="T10" s="11" t="s">
        <v>23</v>
      </c>
      <c r="U10" s="11" t="s">
        <v>26</v>
      </c>
      <c r="V10" s="11" t="s">
        <v>25</v>
      </c>
      <c r="W10" s="11" t="s">
        <v>27</v>
      </c>
      <c r="X10" s="11" t="s">
        <v>24</v>
      </c>
      <c r="Y10" s="11" t="s">
        <v>22</v>
      </c>
      <c r="Z10" s="11" t="s">
        <v>21</v>
      </c>
      <c r="AA10" s="11" t="s">
        <v>23</v>
      </c>
      <c r="AB10" s="11" t="s">
        <v>26</v>
      </c>
      <c r="AC10" s="11" t="s">
        <v>25</v>
      </c>
      <c r="AD10" s="11" t="s">
        <v>27</v>
      </c>
      <c r="AE10" s="11" t="s">
        <v>24</v>
      </c>
      <c r="AF10" s="11" t="s">
        <v>22</v>
      </c>
      <c r="AG10" s="11" t="s">
        <v>21</v>
      </c>
      <c r="AH10" s="11" t="s">
        <v>23</v>
      </c>
      <c r="AI10" s="11" t="s">
        <v>26</v>
      </c>
      <c r="AJ10" s="11" t="s">
        <v>25</v>
      </c>
      <c r="AK10" s="11" t="s">
        <v>27</v>
      </c>
      <c r="AL10" s="11" t="s">
        <v>24</v>
      </c>
      <c r="AM10" s="11" t="s">
        <v>22</v>
      </c>
      <c r="AN10" s="11" t="s">
        <v>21</v>
      </c>
      <c r="AO10" s="11" t="s">
        <v>23</v>
      </c>
      <c r="AP10" s="11" t="s">
        <v>26</v>
      </c>
      <c r="AQ10" s="11" t="s">
        <v>25</v>
      </c>
      <c r="AR10" s="11" t="s">
        <v>27</v>
      </c>
      <c r="AS10" s="11" t="s">
        <v>24</v>
      </c>
      <c r="AT10" s="11" t="s">
        <v>22</v>
      </c>
      <c r="AU10" s="11" t="s">
        <v>21</v>
      </c>
      <c r="AV10" s="11" t="s">
        <v>23</v>
      </c>
      <c r="AW10" s="8">
        <f t="shared" ref="AW10:BF10" si="0">SUM(AW11:AW294)</f>
        <v>195</v>
      </c>
      <c r="AX10" s="8">
        <f t="shared" si="0"/>
        <v>0</v>
      </c>
      <c r="AY10" s="8">
        <f t="shared" si="0"/>
        <v>0</v>
      </c>
      <c r="AZ10" s="8">
        <f t="shared" si="0"/>
        <v>0</v>
      </c>
      <c r="BA10" s="8">
        <f t="shared" si="0"/>
        <v>0</v>
      </c>
      <c r="BB10" s="8">
        <f t="shared" si="0"/>
        <v>0</v>
      </c>
      <c r="BC10" s="8">
        <f t="shared" si="0"/>
        <v>0</v>
      </c>
      <c r="BD10" s="8">
        <f t="shared" si="0"/>
        <v>0</v>
      </c>
      <c r="BE10" s="8">
        <f t="shared" si="0"/>
        <v>37</v>
      </c>
      <c r="BF10" s="8">
        <f t="shared" si="0"/>
        <v>131</v>
      </c>
      <c r="BG10" s="8">
        <f>SUM(BG11:BG294)</f>
        <v>9</v>
      </c>
      <c r="BH10" s="8">
        <f>SUM(BH11:BH294)</f>
        <v>0</v>
      </c>
      <c r="BI10" s="8">
        <f>SUM(BI11:BI22)</f>
        <v>204</v>
      </c>
      <c r="BJ10" s="8">
        <f>SUM(BJ11:BJ22)</f>
        <v>37</v>
      </c>
      <c r="BK10" s="8">
        <f>SUM(BK11:BK22)</f>
        <v>241</v>
      </c>
    </row>
    <row r="11" spans="1:63" x14ac:dyDescent="0.25">
      <c r="A11" s="18">
        <v>1</v>
      </c>
      <c r="B11" s="18" t="s">
        <v>42</v>
      </c>
      <c r="C11" s="18" t="s">
        <v>43</v>
      </c>
      <c r="D11" s="7" t="s">
        <v>77</v>
      </c>
      <c r="E11" s="7" t="s">
        <v>48</v>
      </c>
      <c r="F11" s="7"/>
      <c r="G11" s="7"/>
      <c r="H11" s="13"/>
      <c r="I11" s="13" t="s">
        <v>46</v>
      </c>
      <c r="J11" s="13"/>
      <c r="K11" s="13" t="s">
        <v>46</v>
      </c>
      <c r="L11" s="13"/>
      <c r="M11" s="13" t="s">
        <v>46</v>
      </c>
      <c r="N11" s="13"/>
      <c r="O11" s="13"/>
      <c r="P11" s="13" t="s">
        <v>46</v>
      </c>
      <c r="Q11" s="13" t="s">
        <v>46</v>
      </c>
      <c r="R11" s="13" t="s">
        <v>13</v>
      </c>
      <c r="S11" s="13" t="s">
        <v>46</v>
      </c>
      <c r="T11" s="13" t="s">
        <v>46</v>
      </c>
      <c r="U11" s="13" t="s">
        <v>12</v>
      </c>
      <c r="V11" s="13" t="s">
        <v>13</v>
      </c>
      <c r="W11" s="13" t="s">
        <v>46</v>
      </c>
      <c r="X11" s="13" t="s">
        <v>46</v>
      </c>
      <c r="Y11" s="13" t="s">
        <v>12</v>
      </c>
      <c r="Z11" s="13" t="s">
        <v>46</v>
      </c>
      <c r="AA11" s="7" t="s">
        <v>46</v>
      </c>
      <c r="AB11" s="13" t="s">
        <v>46</v>
      </c>
      <c r="AC11" s="13" t="s">
        <v>46</v>
      </c>
      <c r="AD11" s="13" t="s">
        <v>46</v>
      </c>
      <c r="AE11" s="13" t="s">
        <v>46</v>
      </c>
      <c r="AF11" s="13" t="s">
        <v>12</v>
      </c>
      <c r="AG11" s="13" t="s">
        <v>46</v>
      </c>
      <c r="AH11" s="13" t="s">
        <v>46</v>
      </c>
      <c r="AI11" s="13" t="s">
        <v>46</v>
      </c>
      <c r="AJ11" s="13" t="s">
        <v>46</v>
      </c>
      <c r="AK11" s="13" t="s">
        <v>46</v>
      </c>
      <c r="AL11" s="13" t="s">
        <v>46</v>
      </c>
      <c r="AM11" s="13" t="s">
        <v>12</v>
      </c>
      <c r="AN11" s="13" t="s">
        <v>46</v>
      </c>
      <c r="AO11" s="13" t="s">
        <v>46</v>
      </c>
      <c r="AP11" s="13" t="s">
        <v>46</v>
      </c>
      <c r="AQ11" s="13" t="s">
        <v>60</v>
      </c>
      <c r="AR11" s="13" t="s">
        <v>46</v>
      </c>
      <c r="AS11" s="13" t="s">
        <v>46</v>
      </c>
      <c r="AT11" s="7" t="s">
        <v>12</v>
      </c>
      <c r="AU11" s="13" t="s">
        <v>46</v>
      </c>
      <c r="AV11" s="13" t="s">
        <v>46</v>
      </c>
      <c r="AW11" s="13">
        <f>COUNTIF(R11:AV11,"G")</f>
        <v>23</v>
      </c>
      <c r="AX11" s="3">
        <f t="shared" ref="AX11:AX22" si="1">COUNTIF(R11:AV11,"C/O")*1</f>
        <v>0</v>
      </c>
      <c r="AY11" s="3">
        <f t="shared" ref="AY11:AY22" si="2">COUNTIF(R11:AV11,"M+E")*1</f>
        <v>0</v>
      </c>
      <c r="AZ11" s="3">
        <f t="shared" ref="AZ11:AZ22" si="3">COUNTIF(R11:AV11,"M+N")*1</f>
        <v>0</v>
      </c>
      <c r="BA11" s="3">
        <f t="shared" ref="BA11:BA22" si="4">COUNTIF(R11:AV11,"E+N")*1</f>
        <v>0</v>
      </c>
      <c r="BB11" s="3">
        <f t="shared" ref="BB11:BB22" si="5">COUNTIF(R11:AV11,"N+M")*1</f>
        <v>0</v>
      </c>
      <c r="BC11" s="4">
        <f t="shared" ref="BC11:BC22" si="6">COUNTIF(R11:AV11,"P/O")+COUNTIF(R11:AV11,"M/O")+COUNTIF(R11:AV11,"E/O")+COUNTIF(R11:AV11,"N/O")+COUNTIF(R11:AV11,"G/O")</f>
        <v>0</v>
      </c>
      <c r="BD11" s="4">
        <f t="shared" ref="BD11:BD22" si="7">COUNTIF(R11:AV11,"DD/O")*2</f>
        <v>0</v>
      </c>
      <c r="BE11" s="3">
        <f>COUNTIF(R11:AV11,"O")</f>
        <v>5</v>
      </c>
      <c r="BF11" s="3">
        <f>COUNTIF(R11:AV11,"A")</f>
        <v>2</v>
      </c>
      <c r="BG11" s="4">
        <f t="shared" ref="BG11:BG22" si="8">COUNTIF(R11:AV11,"P/GH")+COUNTIF(R11:AV11,"M/GH")+COUNTIF(R11:AV11,"E/GH")+COUNTIF(R11:AV11,"N/GH")+COUNTIF(R11:AV11,"G/GH")</f>
        <v>1</v>
      </c>
      <c r="BH11" s="3">
        <f t="shared" ref="BH11:BH22" si="9">COUNTIF(R11:AV11,"GH")*1</f>
        <v>0</v>
      </c>
      <c r="BI11" s="5">
        <f>SUM(AW11:BD11)+BG11</f>
        <v>24</v>
      </c>
      <c r="BJ11" s="13">
        <f t="shared" ref="BJ11:BJ21" si="10">COUNTIF(H11:AV11,"O")</f>
        <v>5</v>
      </c>
      <c r="BK11" s="6">
        <f>BI11+BC11+BD11+BE11+BH11</f>
        <v>29</v>
      </c>
    </row>
    <row r="12" spans="1:63" x14ac:dyDescent="0.25">
      <c r="A12" s="18">
        <v>2</v>
      </c>
      <c r="B12" s="18" t="s">
        <v>38</v>
      </c>
      <c r="C12" s="18" t="s">
        <v>39</v>
      </c>
      <c r="D12" s="7" t="s">
        <v>74</v>
      </c>
      <c r="E12" s="7" t="s">
        <v>48</v>
      </c>
      <c r="F12" s="7"/>
      <c r="G12" s="7"/>
      <c r="H12" s="13" t="s">
        <v>46</v>
      </c>
      <c r="I12" s="13" t="s">
        <v>46</v>
      </c>
      <c r="J12" s="13" t="s">
        <v>46</v>
      </c>
      <c r="K12" s="13"/>
      <c r="L12" s="13"/>
      <c r="M12" s="13"/>
      <c r="N12" s="13"/>
      <c r="O12" s="13"/>
      <c r="P12" s="13"/>
      <c r="Q12" s="13"/>
      <c r="R12" s="13" t="s">
        <v>12</v>
      </c>
      <c r="S12" s="13" t="s">
        <v>46</v>
      </c>
      <c r="T12" s="13" t="s">
        <v>46</v>
      </c>
      <c r="U12" s="13" t="s">
        <v>46</v>
      </c>
      <c r="V12" s="13" t="s">
        <v>46</v>
      </c>
      <c r="W12" s="13" t="s">
        <v>46</v>
      </c>
      <c r="X12" s="13" t="s">
        <v>46</v>
      </c>
      <c r="Y12" s="13" t="s">
        <v>12</v>
      </c>
      <c r="Z12" s="13" t="s">
        <v>13</v>
      </c>
      <c r="AA12" s="7" t="s">
        <v>46</v>
      </c>
      <c r="AB12" s="13" t="s">
        <v>46</v>
      </c>
      <c r="AC12" s="13" t="s">
        <v>46</v>
      </c>
      <c r="AD12" s="13" t="s">
        <v>46</v>
      </c>
      <c r="AE12" s="13" t="s">
        <v>46</v>
      </c>
      <c r="AF12" s="13" t="s">
        <v>12</v>
      </c>
      <c r="AG12" s="13" t="s">
        <v>46</v>
      </c>
      <c r="AH12" s="13" t="s">
        <v>46</v>
      </c>
      <c r="AI12" s="13" t="s">
        <v>46</v>
      </c>
      <c r="AJ12" s="13" t="s">
        <v>46</v>
      </c>
      <c r="AK12" s="13" t="s">
        <v>46</v>
      </c>
      <c r="AL12" s="13" t="s">
        <v>46</v>
      </c>
      <c r="AM12" s="13" t="s">
        <v>12</v>
      </c>
      <c r="AN12" s="13" t="s">
        <v>46</v>
      </c>
      <c r="AO12" s="13" t="s">
        <v>46</v>
      </c>
      <c r="AP12" s="13" t="s">
        <v>46</v>
      </c>
      <c r="AQ12" s="13" t="s">
        <v>60</v>
      </c>
      <c r="AR12" s="13" t="s">
        <v>46</v>
      </c>
      <c r="AS12" s="13" t="s">
        <v>12</v>
      </c>
      <c r="AT12" s="7" t="s">
        <v>13</v>
      </c>
      <c r="AU12" s="7" t="s">
        <v>13</v>
      </c>
      <c r="AV12" s="13" t="s">
        <v>46</v>
      </c>
      <c r="AW12" s="13">
        <f t="shared" ref="AW12:AW22" si="11">COUNTIF(R12:AV12,"G")</f>
        <v>22</v>
      </c>
      <c r="AX12" s="3">
        <f t="shared" si="1"/>
        <v>0</v>
      </c>
      <c r="AY12" s="3">
        <f t="shared" si="2"/>
        <v>0</v>
      </c>
      <c r="AZ12" s="3">
        <f t="shared" si="3"/>
        <v>0</v>
      </c>
      <c r="BA12" s="3">
        <f t="shared" si="4"/>
        <v>0</v>
      </c>
      <c r="BB12" s="3">
        <f t="shared" si="5"/>
        <v>0</v>
      </c>
      <c r="BC12" s="4">
        <f t="shared" si="6"/>
        <v>0</v>
      </c>
      <c r="BD12" s="4">
        <f t="shared" si="7"/>
        <v>0</v>
      </c>
      <c r="BE12" s="3">
        <f>COUNTIF(R12:AV12,"O")</f>
        <v>5</v>
      </c>
      <c r="BF12" s="3">
        <f t="shared" ref="BF12:BF22" si="12">COUNTIF(R12:AV12,"A")</f>
        <v>3</v>
      </c>
      <c r="BG12" s="4">
        <f t="shared" si="8"/>
        <v>1</v>
      </c>
      <c r="BH12" s="3">
        <f t="shared" si="9"/>
        <v>0</v>
      </c>
      <c r="BI12" s="5">
        <f t="shared" ref="BI12:BI22" si="13">SUM(AW12:BD12)+BG12</f>
        <v>23</v>
      </c>
      <c r="BJ12" s="13">
        <f t="shared" si="10"/>
        <v>5</v>
      </c>
      <c r="BK12" s="6">
        <f t="shared" ref="BK12:BK22" si="14">BI12+BC12+BD12+BE12+BH12</f>
        <v>28</v>
      </c>
    </row>
    <row r="13" spans="1:63" x14ac:dyDescent="0.25">
      <c r="A13" s="18">
        <v>3</v>
      </c>
      <c r="B13" s="18" t="s">
        <v>45</v>
      </c>
      <c r="C13" s="18" t="s">
        <v>44</v>
      </c>
      <c r="D13" s="7" t="s">
        <v>67</v>
      </c>
      <c r="E13" s="7" t="s">
        <v>48</v>
      </c>
      <c r="F13" s="7"/>
      <c r="G13" s="7"/>
      <c r="H13" s="13" t="s">
        <v>46</v>
      </c>
      <c r="I13" s="13" t="s">
        <v>46</v>
      </c>
      <c r="J13" s="13" t="s">
        <v>46</v>
      </c>
      <c r="K13" s="13" t="s">
        <v>46</v>
      </c>
      <c r="L13" s="13" t="s">
        <v>46</v>
      </c>
      <c r="M13" s="13" t="s">
        <v>46</v>
      </c>
      <c r="N13" s="13" t="s">
        <v>46</v>
      </c>
      <c r="O13" s="13"/>
      <c r="P13" s="13" t="s">
        <v>46</v>
      </c>
      <c r="Q13" s="13" t="s">
        <v>46</v>
      </c>
      <c r="R13" s="13" t="s">
        <v>12</v>
      </c>
      <c r="S13" s="13" t="s">
        <v>46</v>
      </c>
      <c r="T13" s="13" t="s">
        <v>46</v>
      </c>
      <c r="U13" s="13" t="s">
        <v>46</v>
      </c>
      <c r="V13" s="13" t="s">
        <v>46</v>
      </c>
      <c r="W13" s="13" t="s">
        <v>46</v>
      </c>
      <c r="X13" s="13" t="s">
        <v>46</v>
      </c>
      <c r="Y13" s="13" t="s">
        <v>12</v>
      </c>
      <c r="Z13" s="13" t="s">
        <v>46</v>
      </c>
      <c r="AA13" s="7" t="s">
        <v>46</v>
      </c>
      <c r="AB13" s="13" t="s">
        <v>46</v>
      </c>
      <c r="AC13" s="13" t="s">
        <v>46</v>
      </c>
      <c r="AD13" s="13" t="s">
        <v>46</v>
      </c>
      <c r="AE13" s="13" t="s">
        <v>46</v>
      </c>
      <c r="AF13" s="13" t="s">
        <v>12</v>
      </c>
      <c r="AG13" s="13" t="s">
        <v>46</v>
      </c>
      <c r="AH13" s="13" t="s">
        <v>46</v>
      </c>
      <c r="AI13" s="13" t="s">
        <v>13</v>
      </c>
      <c r="AJ13" s="13" t="s">
        <v>46</v>
      </c>
      <c r="AK13" s="13" t="s">
        <v>46</v>
      </c>
      <c r="AL13" s="13" t="s">
        <v>46</v>
      </c>
      <c r="AM13" s="13" t="s">
        <v>12</v>
      </c>
      <c r="AN13" s="13" t="s">
        <v>46</v>
      </c>
      <c r="AO13" s="13" t="s">
        <v>46</v>
      </c>
      <c r="AP13" s="13" t="s">
        <v>46</v>
      </c>
      <c r="AQ13" s="13" t="s">
        <v>60</v>
      </c>
      <c r="AR13" s="13" t="s">
        <v>46</v>
      </c>
      <c r="AS13" s="13" t="s">
        <v>46</v>
      </c>
      <c r="AT13" s="7" t="s">
        <v>12</v>
      </c>
      <c r="AU13" s="13" t="s">
        <v>46</v>
      </c>
      <c r="AV13" s="13" t="s">
        <v>46</v>
      </c>
      <c r="AW13" s="13">
        <f t="shared" si="11"/>
        <v>24</v>
      </c>
      <c r="AX13" s="3">
        <f t="shared" si="1"/>
        <v>0</v>
      </c>
      <c r="AY13" s="3">
        <f t="shared" si="2"/>
        <v>0</v>
      </c>
      <c r="AZ13" s="3">
        <f t="shared" si="3"/>
        <v>0</v>
      </c>
      <c r="BA13" s="3">
        <f t="shared" si="4"/>
        <v>0</v>
      </c>
      <c r="BB13" s="3">
        <f t="shared" si="5"/>
        <v>0</v>
      </c>
      <c r="BC13" s="4">
        <f t="shared" si="6"/>
        <v>0</v>
      </c>
      <c r="BD13" s="4">
        <f t="shared" si="7"/>
        <v>0</v>
      </c>
      <c r="BE13" s="3">
        <f t="shared" ref="BE13:BE22" si="15">COUNTIF(R13:AV13,"O")</f>
        <v>5</v>
      </c>
      <c r="BF13" s="3">
        <f t="shared" si="12"/>
        <v>1</v>
      </c>
      <c r="BG13" s="4">
        <f t="shared" si="8"/>
        <v>1</v>
      </c>
      <c r="BH13" s="3">
        <f t="shared" si="9"/>
        <v>0</v>
      </c>
      <c r="BI13" s="5">
        <f t="shared" si="13"/>
        <v>25</v>
      </c>
      <c r="BJ13" s="13">
        <f t="shared" si="10"/>
        <v>5</v>
      </c>
      <c r="BK13" s="6">
        <f t="shared" si="14"/>
        <v>30</v>
      </c>
    </row>
    <row r="14" spans="1:63" x14ac:dyDescent="0.25">
      <c r="A14" s="18">
        <v>4</v>
      </c>
      <c r="B14" s="18" t="s">
        <v>37</v>
      </c>
      <c r="C14" s="18" t="s">
        <v>47</v>
      </c>
      <c r="D14" s="7" t="s">
        <v>73</v>
      </c>
      <c r="E14" s="7" t="s">
        <v>48</v>
      </c>
      <c r="F14" s="7"/>
      <c r="G14" s="7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 t="s">
        <v>13</v>
      </c>
      <c r="S14" s="13" t="s">
        <v>13</v>
      </c>
      <c r="T14" s="13" t="s">
        <v>46</v>
      </c>
      <c r="U14" s="13" t="s">
        <v>46</v>
      </c>
      <c r="V14" s="13" t="s">
        <v>46</v>
      </c>
      <c r="W14" s="13" t="s">
        <v>13</v>
      </c>
      <c r="X14" s="13" t="s">
        <v>13</v>
      </c>
      <c r="Y14" s="13" t="s">
        <v>13</v>
      </c>
      <c r="Z14" s="13" t="s">
        <v>13</v>
      </c>
      <c r="AA14" s="13" t="s">
        <v>13</v>
      </c>
      <c r="AB14" s="13" t="s">
        <v>13</v>
      </c>
      <c r="AC14" s="13" t="s">
        <v>13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13</v>
      </c>
      <c r="AR14" s="13" t="s">
        <v>13</v>
      </c>
      <c r="AS14" s="13" t="s">
        <v>13</v>
      </c>
      <c r="AT14" s="13" t="s">
        <v>13</v>
      </c>
      <c r="AU14" s="13" t="s">
        <v>13</v>
      </c>
      <c r="AV14" s="13" t="s">
        <v>13</v>
      </c>
      <c r="AW14" s="13">
        <f t="shared" si="11"/>
        <v>3</v>
      </c>
      <c r="AX14" s="3">
        <f t="shared" si="1"/>
        <v>0</v>
      </c>
      <c r="AY14" s="3">
        <f t="shared" si="2"/>
        <v>0</v>
      </c>
      <c r="AZ14" s="3">
        <f t="shared" si="3"/>
        <v>0</v>
      </c>
      <c r="BA14" s="3">
        <f t="shared" si="4"/>
        <v>0</v>
      </c>
      <c r="BB14" s="3">
        <f t="shared" si="5"/>
        <v>0</v>
      </c>
      <c r="BC14" s="4">
        <f t="shared" si="6"/>
        <v>0</v>
      </c>
      <c r="BD14" s="4">
        <f t="shared" si="7"/>
        <v>0</v>
      </c>
      <c r="BE14" s="3">
        <f t="shared" si="15"/>
        <v>0</v>
      </c>
      <c r="BF14" s="3">
        <f t="shared" si="12"/>
        <v>28</v>
      </c>
      <c r="BG14" s="4">
        <f t="shared" si="8"/>
        <v>0</v>
      </c>
      <c r="BH14" s="3">
        <f t="shared" si="9"/>
        <v>0</v>
      </c>
      <c r="BI14" s="5">
        <f t="shared" si="13"/>
        <v>3</v>
      </c>
      <c r="BJ14" s="13">
        <f t="shared" si="10"/>
        <v>0</v>
      </c>
      <c r="BK14" s="6">
        <f t="shared" si="14"/>
        <v>3</v>
      </c>
    </row>
    <row r="15" spans="1:63" x14ac:dyDescent="0.25">
      <c r="A15" s="18">
        <v>5</v>
      </c>
      <c r="B15" s="18" t="s">
        <v>35</v>
      </c>
      <c r="C15" s="18" t="s">
        <v>36</v>
      </c>
      <c r="D15" s="7" t="s">
        <v>72</v>
      </c>
      <c r="E15" s="7" t="s">
        <v>48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 t="s">
        <v>46</v>
      </c>
      <c r="Q15" s="7" t="s">
        <v>46</v>
      </c>
      <c r="R15" s="7" t="s">
        <v>12</v>
      </c>
      <c r="S15" s="13" t="s">
        <v>46</v>
      </c>
      <c r="T15" s="7" t="s">
        <v>13</v>
      </c>
      <c r="U15" s="7" t="s">
        <v>46</v>
      </c>
      <c r="V15" s="7" t="s">
        <v>46</v>
      </c>
      <c r="W15" s="7" t="s">
        <v>46</v>
      </c>
      <c r="X15" s="7" t="s">
        <v>46</v>
      </c>
      <c r="Y15" s="7" t="s">
        <v>12</v>
      </c>
      <c r="Z15" s="13" t="s">
        <v>46</v>
      </c>
      <c r="AA15" s="13" t="s">
        <v>13</v>
      </c>
      <c r="AB15" s="7" t="s">
        <v>46</v>
      </c>
      <c r="AC15" s="7" t="s">
        <v>46</v>
      </c>
      <c r="AD15" s="7" t="s">
        <v>46</v>
      </c>
      <c r="AE15" s="13" t="s">
        <v>46</v>
      </c>
      <c r="AF15" s="7" t="s">
        <v>46</v>
      </c>
      <c r="AG15" s="7" t="s">
        <v>46</v>
      </c>
      <c r="AH15" s="7" t="s">
        <v>12</v>
      </c>
      <c r="AI15" s="7" t="s">
        <v>46</v>
      </c>
      <c r="AJ15" s="7" t="s">
        <v>46</v>
      </c>
      <c r="AK15" s="7" t="s">
        <v>46</v>
      </c>
      <c r="AL15" s="7" t="s">
        <v>46</v>
      </c>
      <c r="AM15" s="7" t="s">
        <v>46</v>
      </c>
      <c r="AN15" s="7" t="s">
        <v>46</v>
      </c>
      <c r="AO15" s="7" t="s">
        <v>12</v>
      </c>
      <c r="AP15" s="7" t="s">
        <v>46</v>
      </c>
      <c r="AQ15" s="13" t="s">
        <v>60</v>
      </c>
      <c r="AR15" s="7" t="s">
        <v>46</v>
      </c>
      <c r="AS15" s="7" t="s">
        <v>46</v>
      </c>
      <c r="AT15" s="7" t="s">
        <v>46</v>
      </c>
      <c r="AU15" s="7" t="s">
        <v>46</v>
      </c>
      <c r="AV15" s="7" t="s">
        <v>12</v>
      </c>
      <c r="AW15" s="13">
        <f t="shared" si="11"/>
        <v>23</v>
      </c>
      <c r="AX15" s="3">
        <f t="shared" si="1"/>
        <v>0</v>
      </c>
      <c r="AY15" s="3">
        <f t="shared" si="2"/>
        <v>0</v>
      </c>
      <c r="AZ15" s="3">
        <f t="shared" si="3"/>
        <v>0</v>
      </c>
      <c r="BA15" s="3">
        <f t="shared" si="4"/>
        <v>0</v>
      </c>
      <c r="BB15" s="3">
        <f t="shared" si="5"/>
        <v>0</v>
      </c>
      <c r="BC15" s="4">
        <f t="shared" si="6"/>
        <v>0</v>
      </c>
      <c r="BD15" s="4">
        <f t="shared" si="7"/>
        <v>0</v>
      </c>
      <c r="BE15" s="3">
        <f t="shared" si="15"/>
        <v>5</v>
      </c>
      <c r="BF15" s="3">
        <f t="shared" si="12"/>
        <v>2</v>
      </c>
      <c r="BG15" s="4">
        <f t="shared" si="8"/>
        <v>1</v>
      </c>
      <c r="BH15" s="3">
        <f t="shared" si="9"/>
        <v>0</v>
      </c>
      <c r="BI15" s="5">
        <f t="shared" si="13"/>
        <v>24</v>
      </c>
      <c r="BJ15" s="13">
        <f t="shared" si="10"/>
        <v>5</v>
      </c>
      <c r="BK15" s="6">
        <f t="shared" si="14"/>
        <v>29</v>
      </c>
    </row>
    <row r="16" spans="1:63" x14ac:dyDescent="0.25">
      <c r="A16" s="18">
        <v>6</v>
      </c>
      <c r="B16" s="18" t="s">
        <v>58</v>
      </c>
      <c r="C16" s="18" t="s">
        <v>51</v>
      </c>
      <c r="D16" s="7" t="s">
        <v>68</v>
      </c>
      <c r="E16" s="7" t="s">
        <v>48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 t="s">
        <v>12</v>
      </c>
      <c r="S16" s="13" t="s">
        <v>46</v>
      </c>
      <c r="T16" s="7" t="s">
        <v>46</v>
      </c>
      <c r="U16" s="7" t="s">
        <v>46</v>
      </c>
      <c r="V16" s="7" t="s">
        <v>46</v>
      </c>
      <c r="W16" s="7" t="s">
        <v>13</v>
      </c>
      <c r="X16" s="7" t="s">
        <v>46</v>
      </c>
      <c r="Y16" s="7" t="s">
        <v>12</v>
      </c>
      <c r="Z16" s="13" t="s">
        <v>46</v>
      </c>
      <c r="AA16" s="7" t="s">
        <v>46</v>
      </c>
      <c r="AB16" s="7" t="s">
        <v>46</v>
      </c>
      <c r="AC16" s="13" t="s">
        <v>46</v>
      </c>
      <c r="AD16" s="7" t="s">
        <v>46</v>
      </c>
      <c r="AE16" s="13" t="s">
        <v>46</v>
      </c>
      <c r="AF16" s="7" t="s">
        <v>12</v>
      </c>
      <c r="AG16" s="7" t="s">
        <v>46</v>
      </c>
      <c r="AH16" s="7" t="s">
        <v>46</v>
      </c>
      <c r="AI16" s="7" t="s">
        <v>46</v>
      </c>
      <c r="AJ16" s="7" t="s">
        <v>46</v>
      </c>
      <c r="AK16" s="7" t="s">
        <v>46</v>
      </c>
      <c r="AL16" s="7" t="s">
        <v>46</v>
      </c>
      <c r="AM16" s="7" t="s">
        <v>12</v>
      </c>
      <c r="AN16" s="7" t="s">
        <v>46</v>
      </c>
      <c r="AO16" s="7" t="s">
        <v>46</v>
      </c>
      <c r="AP16" s="7" t="s">
        <v>46</v>
      </c>
      <c r="AQ16" s="13" t="s">
        <v>60</v>
      </c>
      <c r="AR16" s="7" t="s">
        <v>46</v>
      </c>
      <c r="AS16" s="7" t="s">
        <v>46</v>
      </c>
      <c r="AT16" s="7" t="s">
        <v>12</v>
      </c>
      <c r="AU16" s="7" t="s">
        <v>46</v>
      </c>
      <c r="AV16" s="7" t="s">
        <v>46</v>
      </c>
      <c r="AW16" s="13">
        <f t="shared" si="11"/>
        <v>24</v>
      </c>
      <c r="AX16" s="3">
        <f t="shared" si="1"/>
        <v>0</v>
      </c>
      <c r="AY16" s="3">
        <f t="shared" si="2"/>
        <v>0</v>
      </c>
      <c r="AZ16" s="3">
        <f t="shared" si="3"/>
        <v>0</v>
      </c>
      <c r="BA16" s="3">
        <f t="shared" si="4"/>
        <v>0</v>
      </c>
      <c r="BB16" s="3">
        <f t="shared" si="5"/>
        <v>0</v>
      </c>
      <c r="BC16" s="4">
        <f t="shared" si="6"/>
        <v>0</v>
      </c>
      <c r="BD16" s="4">
        <f t="shared" si="7"/>
        <v>0</v>
      </c>
      <c r="BE16" s="3">
        <f t="shared" si="15"/>
        <v>5</v>
      </c>
      <c r="BF16" s="3">
        <f t="shared" si="12"/>
        <v>1</v>
      </c>
      <c r="BG16" s="4">
        <f t="shared" si="8"/>
        <v>1</v>
      </c>
      <c r="BH16" s="3">
        <f t="shared" si="9"/>
        <v>0</v>
      </c>
      <c r="BI16" s="5">
        <f t="shared" si="13"/>
        <v>25</v>
      </c>
      <c r="BJ16" s="13">
        <f t="shared" si="10"/>
        <v>5</v>
      </c>
      <c r="BK16" s="6">
        <f t="shared" si="14"/>
        <v>30</v>
      </c>
    </row>
    <row r="17" spans="1:63" x14ac:dyDescent="0.25">
      <c r="A17" s="18">
        <v>7</v>
      </c>
      <c r="B17" s="18" t="s">
        <v>54</v>
      </c>
      <c r="C17" s="18" t="s">
        <v>52</v>
      </c>
      <c r="D17" s="7" t="s">
        <v>15</v>
      </c>
      <c r="E17" s="7" t="s">
        <v>48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 t="s">
        <v>13</v>
      </c>
      <c r="S17" s="7" t="s">
        <v>13</v>
      </c>
      <c r="T17" s="7" t="s">
        <v>13</v>
      </c>
      <c r="U17" s="7" t="s">
        <v>13</v>
      </c>
      <c r="V17" s="7" t="s">
        <v>13</v>
      </c>
      <c r="W17" s="7" t="s">
        <v>13</v>
      </c>
      <c r="X17" s="7" t="s">
        <v>13</v>
      </c>
      <c r="Y17" s="7" t="s">
        <v>13</v>
      </c>
      <c r="Z17" s="7" t="s">
        <v>13</v>
      </c>
      <c r="AA17" s="7" t="s">
        <v>13</v>
      </c>
      <c r="AB17" s="7" t="s">
        <v>13</v>
      </c>
      <c r="AC17" s="7" t="s">
        <v>13</v>
      </c>
      <c r="AD17" s="13" t="s">
        <v>46</v>
      </c>
      <c r="AE17" s="13" t="s">
        <v>46</v>
      </c>
      <c r="AF17" s="7" t="s">
        <v>46</v>
      </c>
      <c r="AG17" s="7" t="s">
        <v>46</v>
      </c>
      <c r="AH17" s="7" t="s">
        <v>46</v>
      </c>
      <c r="AI17" s="7" t="s">
        <v>46</v>
      </c>
      <c r="AJ17" s="7" t="s">
        <v>12</v>
      </c>
      <c r="AK17" s="7" t="s">
        <v>13</v>
      </c>
      <c r="AL17" s="7" t="s">
        <v>46</v>
      </c>
      <c r="AM17" s="7" t="s">
        <v>46</v>
      </c>
      <c r="AN17" s="7" t="s">
        <v>46</v>
      </c>
      <c r="AO17" s="7" t="s">
        <v>46</v>
      </c>
      <c r="AP17" s="7" t="s">
        <v>46</v>
      </c>
      <c r="AQ17" s="7" t="s">
        <v>12</v>
      </c>
      <c r="AR17" s="7" t="s">
        <v>46</v>
      </c>
      <c r="AS17" s="7" t="s">
        <v>46</v>
      </c>
      <c r="AT17" s="7" t="s">
        <v>46</v>
      </c>
      <c r="AU17" s="7" t="s">
        <v>46</v>
      </c>
      <c r="AV17" s="7" t="s">
        <v>46</v>
      </c>
      <c r="AW17" s="13">
        <f t="shared" si="11"/>
        <v>16</v>
      </c>
      <c r="AX17" s="3">
        <f t="shared" si="1"/>
        <v>0</v>
      </c>
      <c r="AY17" s="3">
        <f t="shared" si="2"/>
        <v>0</v>
      </c>
      <c r="AZ17" s="3">
        <f t="shared" si="3"/>
        <v>0</v>
      </c>
      <c r="BA17" s="3">
        <f t="shared" si="4"/>
        <v>0</v>
      </c>
      <c r="BB17" s="3">
        <f t="shared" si="5"/>
        <v>0</v>
      </c>
      <c r="BC17" s="4">
        <f t="shared" si="6"/>
        <v>0</v>
      </c>
      <c r="BD17" s="4">
        <f t="shared" si="7"/>
        <v>0</v>
      </c>
      <c r="BE17" s="3">
        <f t="shared" si="15"/>
        <v>2</v>
      </c>
      <c r="BF17" s="3">
        <f t="shared" si="12"/>
        <v>13</v>
      </c>
      <c r="BG17" s="4">
        <f t="shared" si="8"/>
        <v>0</v>
      </c>
      <c r="BH17" s="3">
        <f t="shared" si="9"/>
        <v>0</v>
      </c>
      <c r="BI17" s="5">
        <f t="shared" si="13"/>
        <v>16</v>
      </c>
      <c r="BJ17" s="13">
        <f t="shared" si="10"/>
        <v>2</v>
      </c>
      <c r="BK17" s="6">
        <f t="shared" si="14"/>
        <v>18</v>
      </c>
    </row>
    <row r="18" spans="1:63" x14ac:dyDescent="0.25">
      <c r="A18" s="18">
        <v>8</v>
      </c>
      <c r="B18" s="18" t="s">
        <v>41</v>
      </c>
      <c r="C18" s="18" t="s">
        <v>30</v>
      </c>
      <c r="D18" s="7" t="s">
        <v>76</v>
      </c>
      <c r="E18" s="7" t="s">
        <v>48</v>
      </c>
      <c r="F18" s="7"/>
      <c r="G18" s="7"/>
      <c r="H18" s="13"/>
      <c r="I18" s="13"/>
      <c r="J18" s="13" t="s">
        <v>46</v>
      </c>
      <c r="K18" s="13"/>
      <c r="L18" s="13"/>
      <c r="M18" s="13"/>
      <c r="N18" s="13"/>
      <c r="O18" s="13"/>
      <c r="P18" s="13" t="s">
        <v>46</v>
      </c>
      <c r="Q18" s="13"/>
      <c r="R18" s="7" t="s">
        <v>13</v>
      </c>
      <c r="S18" s="7" t="s">
        <v>13</v>
      </c>
      <c r="T18" s="7" t="s">
        <v>13</v>
      </c>
      <c r="U18" s="7" t="s">
        <v>13</v>
      </c>
      <c r="V18" s="7" t="s">
        <v>13</v>
      </c>
      <c r="W18" s="7" t="s">
        <v>13</v>
      </c>
      <c r="X18" s="7" t="s">
        <v>13</v>
      </c>
      <c r="Y18" s="7" t="s">
        <v>13</v>
      </c>
      <c r="Z18" s="7" t="s">
        <v>13</v>
      </c>
      <c r="AA18" s="7" t="s">
        <v>13</v>
      </c>
      <c r="AB18" s="7" t="s">
        <v>13</v>
      </c>
      <c r="AC18" s="13" t="s">
        <v>46</v>
      </c>
      <c r="AD18" s="13" t="s">
        <v>46</v>
      </c>
      <c r="AE18" s="13" t="s">
        <v>46</v>
      </c>
      <c r="AF18" s="7" t="s">
        <v>46</v>
      </c>
      <c r="AG18" s="7" t="s">
        <v>46</v>
      </c>
      <c r="AH18" s="7" t="s">
        <v>12</v>
      </c>
      <c r="AI18" s="7" t="s">
        <v>46</v>
      </c>
      <c r="AJ18" s="7" t="s">
        <v>46</v>
      </c>
      <c r="AK18" s="7" t="s">
        <v>46</v>
      </c>
      <c r="AL18" s="7" t="s">
        <v>46</v>
      </c>
      <c r="AM18" s="7" t="s">
        <v>13</v>
      </c>
      <c r="AN18" s="7" t="s">
        <v>46</v>
      </c>
      <c r="AO18" s="7" t="s">
        <v>12</v>
      </c>
      <c r="AP18" s="7" t="s">
        <v>46</v>
      </c>
      <c r="AQ18" s="13" t="s">
        <v>60</v>
      </c>
      <c r="AR18" s="7" t="s">
        <v>46</v>
      </c>
      <c r="AS18" s="7" t="s">
        <v>46</v>
      </c>
      <c r="AT18" s="7" t="s">
        <v>46</v>
      </c>
      <c r="AU18" s="7" t="s">
        <v>12</v>
      </c>
      <c r="AV18" s="13" t="s">
        <v>13</v>
      </c>
      <c r="AW18" s="13">
        <f t="shared" si="11"/>
        <v>14</v>
      </c>
      <c r="AX18" s="3">
        <f t="shared" si="1"/>
        <v>0</v>
      </c>
      <c r="AY18" s="3">
        <f t="shared" si="2"/>
        <v>0</v>
      </c>
      <c r="AZ18" s="3">
        <f t="shared" si="3"/>
        <v>0</v>
      </c>
      <c r="BA18" s="3">
        <f t="shared" si="4"/>
        <v>0</v>
      </c>
      <c r="BB18" s="3">
        <f t="shared" si="5"/>
        <v>0</v>
      </c>
      <c r="BC18" s="4">
        <f t="shared" si="6"/>
        <v>0</v>
      </c>
      <c r="BD18" s="4">
        <f t="shared" si="7"/>
        <v>0</v>
      </c>
      <c r="BE18" s="3">
        <f t="shared" si="15"/>
        <v>3</v>
      </c>
      <c r="BF18" s="3">
        <f t="shared" si="12"/>
        <v>13</v>
      </c>
      <c r="BG18" s="4">
        <f t="shared" si="8"/>
        <v>1</v>
      </c>
      <c r="BH18" s="3">
        <f t="shared" si="9"/>
        <v>0</v>
      </c>
      <c r="BI18" s="5">
        <f t="shared" si="13"/>
        <v>15</v>
      </c>
      <c r="BJ18" s="13">
        <f t="shared" si="10"/>
        <v>3</v>
      </c>
      <c r="BK18" s="6">
        <f t="shared" si="14"/>
        <v>18</v>
      </c>
    </row>
    <row r="19" spans="1:63" x14ac:dyDescent="0.25">
      <c r="A19" s="18">
        <v>9</v>
      </c>
      <c r="B19" s="18" t="s">
        <v>34</v>
      </c>
      <c r="C19" s="18" t="s">
        <v>53</v>
      </c>
      <c r="D19" s="7" t="s">
        <v>71</v>
      </c>
      <c r="E19" s="7" t="s">
        <v>48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 t="s">
        <v>13</v>
      </c>
      <c r="S19" s="7" t="s">
        <v>13</v>
      </c>
      <c r="T19" s="7" t="s">
        <v>13</v>
      </c>
      <c r="U19" s="7" t="s">
        <v>13</v>
      </c>
      <c r="V19" s="7" t="s">
        <v>13</v>
      </c>
      <c r="W19" s="7" t="s">
        <v>13</v>
      </c>
      <c r="X19" s="7" t="s">
        <v>13</v>
      </c>
      <c r="Y19" s="7" t="s">
        <v>13</v>
      </c>
      <c r="Z19" s="7" t="s">
        <v>13</v>
      </c>
      <c r="AA19" s="7" t="s">
        <v>13</v>
      </c>
      <c r="AB19" s="7" t="s">
        <v>13</v>
      </c>
      <c r="AC19" s="13" t="s">
        <v>13</v>
      </c>
      <c r="AD19" s="13" t="s">
        <v>46</v>
      </c>
      <c r="AE19" s="13" t="s">
        <v>46</v>
      </c>
      <c r="AF19" s="7" t="s">
        <v>46</v>
      </c>
      <c r="AG19" s="7" t="s">
        <v>46</v>
      </c>
      <c r="AH19" s="7" t="s">
        <v>12</v>
      </c>
      <c r="AI19" s="7" t="s">
        <v>46</v>
      </c>
      <c r="AJ19" s="7" t="s">
        <v>46</v>
      </c>
      <c r="AK19" s="7" t="s">
        <v>46</v>
      </c>
      <c r="AL19" s="7" t="s">
        <v>46</v>
      </c>
      <c r="AM19" s="7" t="s">
        <v>46</v>
      </c>
      <c r="AN19" s="7" t="s">
        <v>46</v>
      </c>
      <c r="AO19" s="7" t="s">
        <v>12</v>
      </c>
      <c r="AP19" s="7" t="s">
        <v>46</v>
      </c>
      <c r="AQ19" s="13" t="s">
        <v>60</v>
      </c>
      <c r="AR19" s="7" t="s">
        <v>46</v>
      </c>
      <c r="AS19" s="7" t="s">
        <v>46</v>
      </c>
      <c r="AT19" s="7" t="s">
        <v>46</v>
      </c>
      <c r="AU19" s="7" t="s">
        <v>46</v>
      </c>
      <c r="AV19" s="7" t="s">
        <v>12</v>
      </c>
      <c r="AW19" s="13">
        <f t="shared" si="11"/>
        <v>15</v>
      </c>
      <c r="AX19" s="3">
        <f t="shared" si="1"/>
        <v>0</v>
      </c>
      <c r="AY19" s="3">
        <f t="shared" si="2"/>
        <v>0</v>
      </c>
      <c r="AZ19" s="3">
        <f t="shared" si="3"/>
        <v>0</v>
      </c>
      <c r="BA19" s="3">
        <f t="shared" si="4"/>
        <v>0</v>
      </c>
      <c r="BB19" s="3">
        <f t="shared" si="5"/>
        <v>0</v>
      </c>
      <c r="BC19" s="4">
        <f t="shared" si="6"/>
        <v>0</v>
      </c>
      <c r="BD19" s="4">
        <f t="shared" si="7"/>
        <v>0</v>
      </c>
      <c r="BE19" s="3">
        <f t="shared" si="15"/>
        <v>3</v>
      </c>
      <c r="BF19" s="3">
        <f t="shared" si="12"/>
        <v>12</v>
      </c>
      <c r="BG19" s="4">
        <f t="shared" si="8"/>
        <v>1</v>
      </c>
      <c r="BH19" s="3">
        <f t="shared" si="9"/>
        <v>0</v>
      </c>
      <c r="BI19" s="5">
        <f t="shared" si="13"/>
        <v>16</v>
      </c>
      <c r="BJ19" s="13">
        <f t="shared" si="10"/>
        <v>3</v>
      </c>
      <c r="BK19" s="6">
        <f t="shared" si="14"/>
        <v>19</v>
      </c>
    </row>
    <row r="20" spans="1:63" x14ac:dyDescent="0.25">
      <c r="A20" s="18">
        <v>10</v>
      </c>
      <c r="B20" s="18" t="s">
        <v>59</v>
      </c>
      <c r="C20" s="18" t="s">
        <v>14</v>
      </c>
      <c r="D20" s="7" t="s">
        <v>69</v>
      </c>
      <c r="E20" s="7" t="s">
        <v>48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 t="s">
        <v>13</v>
      </c>
      <c r="S20" s="7" t="s">
        <v>13</v>
      </c>
      <c r="T20" s="7" t="s">
        <v>13</v>
      </c>
      <c r="U20" s="7" t="s">
        <v>13</v>
      </c>
      <c r="V20" s="7" t="s">
        <v>13</v>
      </c>
      <c r="W20" s="7" t="s">
        <v>13</v>
      </c>
      <c r="X20" s="7" t="s">
        <v>13</v>
      </c>
      <c r="Y20" s="7" t="s">
        <v>13</v>
      </c>
      <c r="Z20" s="7" t="s">
        <v>13</v>
      </c>
      <c r="AA20" s="7" t="s">
        <v>13</v>
      </c>
      <c r="AB20" s="7" t="s">
        <v>13</v>
      </c>
      <c r="AC20" s="13" t="s">
        <v>13</v>
      </c>
      <c r="AD20" s="13" t="s">
        <v>46</v>
      </c>
      <c r="AE20" s="13" t="s">
        <v>46</v>
      </c>
      <c r="AF20" s="7" t="s">
        <v>46</v>
      </c>
      <c r="AG20" s="7" t="s">
        <v>46</v>
      </c>
      <c r="AH20" s="7" t="s">
        <v>46</v>
      </c>
      <c r="AI20" s="7" t="s">
        <v>12</v>
      </c>
      <c r="AJ20" s="7" t="s">
        <v>46</v>
      </c>
      <c r="AK20" s="7" t="s">
        <v>46</v>
      </c>
      <c r="AL20" s="7" t="s">
        <v>46</v>
      </c>
      <c r="AM20" s="7" t="s">
        <v>46</v>
      </c>
      <c r="AN20" s="7" t="s">
        <v>46</v>
      </c>
      <c r="AO20" s="7" t="s">
        <v>46</v>
      </c>
      <c r="AP20" s="7" t="s">
        <v>12</v>
      </c>
      <c r="AQ20" s="13" t="s">
        <v>60</v>
      </c>
      <c r="AR20" s="7" t="s">
        <v>46</v>
      </c>
      <c r="AS20" s="7" t="s">
        <v>46</v>
      </c>
      <c r="AT20" s="7" t="s">
        <v>46</v>
      </c>
      <c r="AU20" s="7" t="s">
        <v>46</v>
      </c>
      <c r="AV20" s="7" t="s">
        <v>46</v>
      </c>
      <c r="AW20" s="13">
        <f t="shared" si="11"/>
        <v>16</v>
      </c>
      <c r="AX20" s="3">
        <f t="shared" si="1"/>
        <v>0</v>
      </c>
      <c r="AY20" s="3">
        <f t="shared" si="2"/>
        <v>0</v>
      </c>
      <c r="AZ20" s="3">
        <f t="shared" si="3"/>
        <v>0</v>
      </c>
      <c r="BA20" s="3">
        <f t="shared" si="4"/>
        <v>0</v>
      </c>
      <c r="BB20" s="3">
        <f t="shared" si="5"/>
        <v>0</v>
      </c>
      <c r="BC20" s="4">
        <f t="shared" si="6"/>
        <v>0</v>
      </c>
      <c r="BD20" s="4">
        <f t="shared" si="7"/>
        <v>0</v>
      </c>
      <c r="BE20" s="3">
        <f t="shared" si="15"/>
        <v>2</v>
      </c>
      <c r="BF20" s="3">
        <f t="shared" si="12"/>
        <v>12</v>
      </c>
      <c r="BG20" s="4">
        <f t="shared" si="8"/>
        <v>1</v>
      </c>
      <c r="BH20" s="3">
        <f t="shared" si="9"/>
        <v>0</v>
      </c>
      <c r="BI20" s="5">
        <f t="shared" si="13"/>
        <v>17</v>
      </c>
      <c r="BJ20" s="13">
        <f t="shared" si="10"/>
        <v>2</v>
      </c>
      <c r="BK20" s="6">
        <f t="shared" si="14"/>
        <v>19</v>
      </c>
    </row>
    <row r="21" spans="1:63" x14ac:dyDescent="0.25">
      <c r="A21" s="18">
        <v>11</v>
      </c>
      <c r="B21" s="18" t="s">
        <v>40</v>
      </c>
      <c r="C21" s="18" t="s">
        <v>56</v>
      </c>
      <c r="D21" s="7" t="s">
        <v>75</v>
      </c>
      <c r="E21" s="7" t="s">
        <v>48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 t="s">
        <v>13</v>
      </c>
      <c r="S21" s="7" t="s">
        <v>13</v>
      </c>
      <c r="T21" s="7" t="s">
        <v>13</v>
      </c>
      <c r="U21" s="7" t="s">
        <v>13</v>
      </c>
      <c r="V21" s="7" t="s">
        <v>13</v>
      </c>
      <c r="W21" s="7" t="s">
        <v>13</v>
      </c>
      <c r="X21" s="7" t="s">
        <v>13</v>
      </c>
      <c r="Y21" s="7" t="s">
        <v>13</v>
      </c>
      <c r="Z21" s="7" t="s">
        <v>13</v>
      </c>
      <c r="AA21" s="7" t="s">
        <v>13</v>
      </c>
      <c r="AB21" s="7" t="s">
        <v>13</v>
      </c>
      <c r="AC21" s="13" t="s">
        <v>46</v>
      </c>
      <c r="AD21" s="7" t="s">
        <v>13</v>
      </c>
      <c r="AE21" s="13" t="s">
        <v>13</v>
      </c>
      <c r="AF21" s="13" t="s">
        <v>13</v>
      </c>
      <c r="AG21" s="13" t="s">
        <v>13</v>
      </c>
      <c r="AH21" s="13" t="s">
        <v>13</v>
      </c>
      <c r="AI21" s="13" t="s">
        <v>13</v>
      </c>
      <c r="AJ21" s="13" t="s">
        <v>13</v>
      </c>
      <c r="AK21" s="13" t="s">
        <v>13</v>
      </c>
      <c r="AL21" s="13" t="s">
        <v>13</v>
      </c>
      <c r="AM21" s="13" t="s">
        <v>13</v>
      </c>
      <c r="AN21" s="13" t="s">
        <v>13</v>
      </c>
      <c r="AO21" s="13" t="s">
        <v>13</v>
      </c>
      <c r="AP21" s="13" t="s">
        <v>13</v>
      </c>
      <c r="AQ21" s="13" t="s">
        <v>13</v>
      </c>
      <c r="AR21" s="13" t="s">
        <v>13</v>
      </c>
      <c r="AS21" s="13" t="s">
        <v>13</v>
      </c>
      <c r="AT21" s="13" t="s">
        <v>13</v>
      </c>
      <c r="AU21" s="13" t="s">
        <v>13</v>
      </c>
      <c r="AV21" s="13" t="s">
        <v>13</v>
      </c>
      <c r="AW21" s="13">
        <f t="shared" si="11"/>
        <v>1</v>
      </c>
      <c r="AX21" s="3">
        <f t="shared" si="1"/>
        <v>0</v>
      </c>
      <c r="AY21" s="3">
        <f t="shared" si="2"/>
        <v>0</v>
      </c>
      <c r="AZ21" s="3">
        <f t="shared" si="3"/>
        <v>0</v>
      </c>
      <c r="BA21" s="3">
        <f t="shared" si="4"/>
        <v>0</v>
      </c>
      <c r="BB21" s="3">
        <f t="shared" si="5"/>
        <v>0</v>
      </c>
      <c r="BC21" s="4">
        <f t="shared" si="6"/>
        <v>0</v>
      </c>
      <c r="BD21" s="4">
        <f t="shared" si="7"/>
        <v>0</v>
      </c>
      <c r="BE21" s="3">
        <f t="shared" si="15"/>
        <v>0</v>
      </c>
      <c r="BF21" s="3">
        <f t="shared" si="12"/>
        <v>30</v>
      </c>
      <c r="BG21" s="4">
        <f t="shared" si="8"/>
        <v>0</v>
      </c>
      <c r="BH21" s="3">
        <f t="shared" si="9"/>
        <v>0</v>
      </c>
      <c r="BI21" s="5">
        <f t="shared" si="13"/>
        <v>1</v>
      </c>
      <c r="BJ21" s="13">
        <f t="shared" si="10"/>
        <v>0</v>
      </c>
      <c r="BK21" s="6">
        <f t="shared" si="14"/>
        <v>1</v>
      </c>
    </row>
    <row r="22" spans="1:63" x14ac:dyDescent="0.25">
      <c r="A22" s="18">
        <v>12</v>
      </c>
      <c r="B22" s="18" t="s">
        <v>55</v>
      </c>
      <c r="C22" s="18" t="s">
        <v>57</v>
      </c>
      <c r="D22" s="7" t="s">
        <v>70</v>
      </c>
      <c r="E22" s="7" t="s">
        <v>48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 t="s">
        <v>13</v>
      </c>
      <c r="S22" s="7" t="s">
        <v>13</v>
      </c>
      <c r="T22" s="7" t="s">
        <v>13</v>
      </c>
      <c r="U22" s="7" t="s">
        <v>13</v>
      </c>
      <c r="V22" s="7" t="s">
        <v>13</v>
      </c>
      <c r="W22" s="7" t="s">
        <v>13</v>
      </c>
      <c r="X22" s="7" t="s">
        <v>13</v>
      </c>
      <c r="Y22" s="7" t="s">
        <v>13</v>
      </c>
      <c r="Z22" s="7" t="s">
        <v>13</v>
      </c>
      <c r="AA22" s="7" t="s">
        <v>13</v>
      </c>
      <c r="AB22" s="7" t="s">
        <v>13</v>
      </c>
      <c r="AC22" s="13" t="s">
        <v>13</v>
      </c>
      <c r="AD22" s="13" t="s">
        <v>13</v>
      </c>
      <c r="AE22" s="13" t="s">
        <v>13</v>
      </c>
      <c r="AF22" s="7" t="s">
        <v>46</v>
      </c>
      <c r="AG22" s="7" t="s">
        <v>46</v>
      </c>
      <c r="AH22" s="7" t="s">
        <v>46</v>
      </c>
      <c r="AI22" s="7" t="s">
        <v>46</v>
      </c>
      <c r="AJ22" s="7" t="s">
        <v>46</v>
      </c>
      <c r="AK22" s="7" t="s">
        <v>46</v>
      </c>
      <c r="AL22" s="7" t="s">
        <v>12</v>
      </c>
      <c r="AM22" s="7" t="s">
        <v>46</v>
      </c>
      <c r="AN22" s="7" t="s">
        <v>46</v>
      </c>
      <c r="AO22" s="7" t="s">
        <v>46</v>
      </c>
      <c r="AP22" s="7" t="s">
        <v>46</v>
      </c>
      <c r="AQ22" s="13" t="s">
        <v>60</v>
      </c>
      <c r="AR22" s="7" t="s">
        <v>12</v>
      </c>
      <c r="AS22" s="7" t="s">
        <v>46</v>
      </c>
      <c r="AT22" s="7" t="s">
        <v>46</v>
      </c>
      <c r="AU22" s="7" t="s">
        <v>46</v>
      </c>
      <c r="AV22" s="7" t="s">
        <v>46</v>
      </c>
      <c r="AW22" s="13">
        <f t="shared" si="11"/>
        <v>14</v>
      </c>
      <c r="AX22" s="3">
        <f t="shared" si="1"/>
        <v>0</v>
      </c>
      <c r="AY22" s="3">
        <f t="shared" si="2"/>
        <v>0</v>
      </c>
      <c r="AZ22" s="3">
        <f t="shared" si="3"/>
        <v>0</v>
      </c>
      <c r="BA22" s="3">
        <f t="shared" si="4"/>
        <v>0</v>
      </c>
      <c r="BB22" s="3">
        <f t="shared" si="5"/>
        <v>0</v>
      </c>
      <c r="BC22" s="4">
        <f t="shared" si="6"/>
        <v>0</v>
      </c>
      <c r="BD22" s="4">
        <f t="shared" si="7"/>
        <v>0</v>
      </c>
      <c r="BE22" s="3">
        <f t="shared" si="15"/>
        <v>2</v>
      </c>
      <c r="BF22" s="3">
        <f t="shared" si="12"/>
        <v>14</v>
      </c>
      <c r="BG22" s="4">
        <f t="shared" si="8"/>
        <v>1</v>
      </c>
      <c r="BH22" s="3">
        <f t="shared" si="9"/>
        <v>0</v>
      </c>
      <c r="BI22" s="5">
        <f t="shared" si="13"/>
        <v>15</v>
      </c>
      <c r="BJ22" s="13">
        <f t="shared" ref="BJ22" si="16">COUNTIF(H22:AV22,"O")</f>
        <v>2</v>
      </c>
      <c r="BK22" s="6">
        <f t="shared" si="14"/>
        <v>17</v>
      </c>
    </row>
    <row r="23" spans="1:63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10">
        <f>SUM(BI11:BI22)</f>
        <v>204</v>
      </c>
      <c r="BJ23" s="10">
        <f t="shared" ref="BJ23:BK23" si="17">SUM(BJ11:BJ22)</f>
        <v>37</v>
      </c>
      <c r="BK23" s="10">
        <f t="shared" si="17"/>
        <v>241</v>
      </c>
    </row>
    <row r="24" spans="1:63" x14ac:dyDescent="0.25">
      <c r="B24" s="16" t="s">
        <v>50</v>
      </c>
    </row>
    <row r="25" spans="1:63" ht="15.75" customHeight="1" x14ac:dyDescent="0.25"/>
  </sheetData>
  <autoFilter ref="A10:BK10"/>
  <mergeCells count="7">
    <mergeCell ref="B6:E7"/>
    <mergeCell ref="F6:AW7"/>
    <mergeCell ref="B1:AW1"/>
    <mergeCell ref="B2:AW2"/>
    <mergeCell ref="B3:AW3"/>
    <mergeCell ref="F4:R4"/>
    <mergeCell ref="B5:AW5"/>
  </mergeCells>
  <conditionalFormatting sqref="B9:C10">
    <cfRule type="duplicateValues" dxfId="62" priority="79"/>
  </conditionalFormatting>
  <conditionalFormatting sqref="B9:C10">
    <cfRule type="duplicateValues" dxfId="61" priority="77"/>
    <cfRule type="duplicateValues" dxfId="60" priority="78"/>
  </conditionalFormatting>
  <conditionalFormatting sqref="B9:C10">
    <cfRule type="duplicateValues" dxfId="59" priority="75"/>
    <cfRule type="duplicateValues" dxfId="58" priority="76"/>
  </conditionalFormatting>
  <conditionalFormatting sqref="B9:C10">
    <cfRule type="duplicateValues" dxfId="57" priority="72"/>
    <cfRule type="duplicateValues" dxfId="56" priority="73"/>
    <cfRule type="duplicateValues" dxfId="55" priority="74"/>
  </conditionalFormatting>
  <conditionalFormatting sqref="B9:C10">
    <cfRule type="duplicateValues" dxfId="54" priority="71"/>
  </conditionalFormatting>
  <conditionalFormatting sqref="B9:C10">
    <cfRule type="duplicateValues" dxfId="53" priority="70"/>
  </conditionalFormatting>
  <conditionalFormatting sqref="B9:C10">
    <cfRule type="duplicateValues" dxfId="52" priority="67"/>
    <cfRule type="duplicateValues" dxfId="51" priority="68"/>
    <cfRule type="duplicateValues" dxfId="50" priority="69"/>
  </conditionalFormatting>
  <conditionalFormatting sqref="B9:C10">
    <cfRule type="duplicateValues" dxfId="49" priority="66"/>
  </conditionalFormatting>
  <conditionalFormatting sqref="AE18:AE19 AC20:AP20 H14:Q14 AA14:AU14 S18:AB21 S17:AQ17 S11:Z16 H16:Q17 H19:Q21 AB11:AQ13 AB15:AQ16">
    <cfRule type="cellIs" dxfId="48" priority="64" operator="equal">
      <formula>"A"</formula>
    </cfRule>
    <cfRule type="cellIs" dxfId="47" priority="65" operator="equal">
      <formula>"O"</formula>
    </cfRule>
  </conditionalFormatting>
  <conditionalFormatting sqref="AE21:AV21">
    <cfRule type="cellIs" dxfId="46" priority="58" operator="equal">
      <formula>"A"</formula>
    </cfRule>
    <cfRule type="cellIs" dxfId="45" priority="59" operator="equal">
      <formula>"O"</formula>
    </cfRule>
  </conditionalFormatting>
  <conditionalFormatting sqref="AO18:AO19 AH18:AH19">
    <cfRule type="cellIs" dxfId="44" priority="46" operator="equal">
      <formula>"A"</formula>
    </cfRule>
    <cfRule type="cellIs" dxfId="43" priority="47" operator="equal">
      <formula>"O"</formula>
    </cfRule>
  </conditionalFormatting>
  <conditionalFormatting sqref="AL22">
    <cfRule type="cellIs" dxfId="42" priority="44" operator="equal">
      <formula>"A"</formula>
    </cfRule>
    <cfRule type="cellIs" dxfId="41" priority="45" operator="equal">
      <formula>"O"</formula>
    </cfRule>
  </conditionalFormatting>
  <conditionalFormatting sqref="AR22">
    <cfRule type="cellIs" dxfId="40" priority="42" operator="equal">
      <formula>"A"</formula>
    </cfRule>
    <cfRule type="cellIs" dxfId="39" priority="43" operator="equal">
      <formula>"O"</formula>
    </cfRule>
  </conditionalFormatting>
  <conditionalFormatting sqref="AA15">
    <cfRule type="cellIs" dxfId="38" priority="40" operator="equal">
      <formula>"A"</formula>
    </cfRule>
    <cfRule type="cellIs" dxfId="37" priority="41" operator="equal">
      <formula>"O"</formula>
    </cfRule>
  </conditionalFormatting>
  <conditionalFormatting sqref="AS12">
    <cfRule type="cellIs" dxfId="36" priority="38" operator="equal">
      <formula>"A"</formula>
    </cfRule>
    <cfRule type="cellIs" dxfId="35" priority="39" operator="equal">
      <formula>"O"</formula>
    </cfRule>
  </conditionalFormatting>
  <conditionalFormatting sqref="AT16">
    <cfRule type="cellIs" dxfId="34" priority="36" operator="equal">
      <formula>"A"</formula>
    </cfRule>
    <cfRule type="cellIs" dxfId="33" priority="37" operator="equal">
      <formula>"O"</formula>
    </cfRule>
  </conditionalFormatting>
  <conditionalFormatting sqref="AU18">
    <cfRule type="cellIs" dxfId="32" priority="34" operator="equal">
      <formula>"A"</formula>
    </cfRule>
    <cfRule type="cellIs" dxfId="31" priority="35" operator="equal">
      <formula>"O"</formula>
    </cfRule>
  </conditionalFormatting>
  <conditionalFormatting sqref="AT11">
    <cfRule type="cellIs" dxfId="30" priority="32" operator="equal">
      <formula>"A"</formula>
    </cfRule>
    <cfRule type="cellIs" dxfId="29" priority="33" operator="equal">
      <formula>"O"</formula>
    </cfRule>
  </conditionalFormatting>
  <conditionalFormatting sqref="AT13">
    <cfRule type="cellIs" dxfId="28" priority="30" operator="equal">
      <formula>"A"</formula>
    </cfRule>
    <cfRule type="cellIs" dxfId="27" priority="31" operator="equal">
      <formula>"O"</formula>
    </cfRule>
  </conditionalFormatting>
  <conditionalFormatting sqref="AM18">
    <cfRule type="cellIs" dxfId="26" priority="28" operator="equal">
      <formula>"A"</formula>
    </cfRule>
    <cfRule type="cellIs" dxfId="25" priority="29" operator="equal">
      <formula>"O"</formula>
    </cfRule>
  </conditionalFormatting>
  <conditionalFormatting sqref="AT12">
    <cfRule type="cellIs" dxfId="24" priority="26" operator="equal">
      <formula>"A"</formula>
    </cfRule>
    <cfRule type="cellIs" dxfId="23" priority="27" operator="equal">
      <formula>"O"</formula>
    </cfRule>
  </conditionalFormatting>
  <conditionalFormatting sqref="AU12">
    <cfRule type="cellIs" dxfId="22" priority="24" operator="equal">
      <formula>"A"</formula>
    </cfRule>
    <cfRule type="cellIs" dxfId="21" priority="25" operator="equal">
      <formula>"O"</formula>
    </cfRule>
  </conditionalFormatting>
  <conditionalFormatting sqref="AV19">
    <cfRule type="cellIs" dxfId="20" priority="22" operator="equal">
      <formula>"A"</formula>
    </cfRule>
    <cfRule type="cellIs" dxfId="19" priority="23" operator="equal">
      <formula>"O"</formula>
    </cfRule>
  </conditionalFormatting>
  <conditionalFormatting sqref="AV15">
    <cfRule type="cellIs" dxfId="18" priority="20" operator="equal">
      <formula>"A"</formula>
    </cfRule>
    <cfRule type="cellIs" dxfId="17" priority="21" operator="equal">
      <formula>"O"</formula>
    </cfRule>
  </conditionalFormatting>
  <conditionalFormatting sqref="AV18">
    <cfRule type="cellIs" dxfId="16" priority="18" operator="equal">
      <formula>"A"</formula>
    </cfRule>
    <cfRule type="cellIs" dxfId="15" priority="19" operator="equal">
      <formula>"O"</formula>
    </cfRule>
  </conditionalFormatting>
  <conditionalFormatting sqref="AV14">
    <cfRule type="cellIs" dxfId="14" priority="16" operator="equal">
      <formula>"A"</formula>
    </cfRule>
    <cfRule type="cellIs" dxfId="13" priority="17" operator="equal">
      <formula>"O"</formula>
    </cfRule>
  </conditionalFormatting>
  <conditionalFormatting sqref="R11:R21">
    <cfRule type="cellIs" dxfId="12" priority="14" operator="equal">
      <formula>"A"</formula>
    </cfRule>
    <cfRule type="cellIs" dxfId="11" priority="15" operator="equal">
      <formula>"O"</formula>
    </cfRule>
  </conditionalFormatting>
  <conditionalFormatting sqref="AQ18:AQ20">
    <cfRule type="cellIs" dxfId="10" priority="12" operator="equal">
      <formula>"A"</formula>
    </cfRule>
    <cfRule type="cellIs" dxfId="9" priority="13" operator="equal">
      <formula>"O"</formula>
    </cfRule>
  </conditionalFormatting>
  <conditionalFormatting sqref="AQ22">
    <cfRule type="cellIs" dxfId="8" priority="10" operator="equal">
      <formula>"A"</formula>
    </cfRule>
    <cfRule type="cellIs" dxfId="7" priority="11" operator="equal">
      <formula>"O"</formula>
    </cfRule>
  </conditionalFormatting>
  <conditionalFormatting sqref="AY10:BB10 AX11:BB22 BH11:BH22">
    <cfRule type="cellIs" dxfId="6" priority="9" operator="greaterThan">
      <formula>0</formula>
    </cfRule>
  </conditionalFormatting>
  <conditionalFormatting sqref="S22:AB22">
    <cfRule type="cellIs" dxfId="5" priority="7" operator="equal">
      <formula>"A"</formula>
    </cfRule>
    <cfRule type="cellIs" dxfId="4" priority="8" operator="equal">
      <formula>"O"</formula>
    </cfRule>
  </conditionalFormatting>
  <conditionalFormatting sqref="R22">
    <cfRule type="cellIs" dxfId="3" priority="5" operator="equal">
      <formula>"A"</formula>
    </cfRule>
    <cfRule type="cellIs" dxfId="2" priority="6" operator="equal">
      <formula>"O"</formula>
    </cfRule>
  </conditionalFormatting>
  <conditionalFormatting sqref="AC22:AE22">
    <cfRule type="cellIs" dxfId="1" priority="3" operator="equal">
      <formula>"A"</formula>
    </cfRule>
    <cfRule type="cellIs" dxfId="0" priority="4" operator="equal">
      <formula>"O"</formula>
    </cfRule>
  </conditionalFormatting>
  <pageMargins left="0" right="0" top="0.75" bottom="0.75" header="0.3" footer="0.3"/>
  <pageSetup scale="50" orientation="landscape" verticalDpi="0" r:id="rId1"/>
</worksheet>
</file>

<file path=docMetadata/LabelInfo.xml><?xml version="1.0" encoding="utf-8"?>
<clbl:labelList xmlns:clbl="http://schemas.microsoft.com/office/2020/mipLabelMetadata">
  <clbl:label id="{705c9e18-d393-4470-8b67-9616c62ec31f}" enabled="1" method="Standard" siteId="{c5d1e823-e2b8-46bf-92ff-84f54313e0a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</vt:lpstr>
      <vt:lpstr>PROJECT!Print_Area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Vikram Singh</dc:creator>
  <cp:lastModifiedBy>Vikas</cp:lastModifiedBy>
  <cp:lastPrinted>2023-02-10T11:50:32Z</cp:lastPrinted>
  <dcterms:created xsi:type="dcterms:W3CDTF">2022-08-24T10:09:03Z</dcterms:created>
  <dcterms:modified xsi:type="dcterms:W3CDTF">2023-07-05T11:21:32Z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-994060481</vt:i4>
  </property>
  <property fmtid="{D5CDD505-2E9C-101B-9397-08002B2CF9AE}" pid="3" name="_NewReviewCycle">
    <vt:lpwstr/>
  </property>
  <property fmtid="{D5CDD505-2E9C-101B-9397-08002B2CF9AE}" pid="4" name="_EmailSubject">
    <vt:lpwstr> Attendance Jan'23 HK - PI Required</vt:lpwstr>
  </property>
  <property fmtid="{D5CDD505-2E9C-101B-9397-08002B2CF9AE}" pid="5" name="_AuthorEmail">
    <vt:lpwstr>AbhimanyuGusain@maxhealthcare.com</vt:lpwstr>
  </property>
  <property fmtid="{D5CDD505-2E9C-101B-9397-08002B2CF9AE}" pid="6" name="_AuthorEmailDisplayName">
    <vt:lpwstr>Abhimanyu Gusain</vt:lpwstr>
  </property>
  <property fmtid="{D5CDD505-2E9C-101B-9397-08002B2CF9AE}" pid="7" name="_ReviewingToolsShownOnce">
    <vt:lpwstr/>
  </property>
</Properties>
</file>